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30" activeTab="0"/>
  </bookViews>
  <sheets>
    <sheet name="Jun-21" sheetId="1" r:id="rId1"/>
  </sheets>
  <definedNames>
    <definedName name="_xlnm.Print_Area" localSheetId="0">'Jun-21'!$A$1:$D$32</definedName>
  </definedNames>
  <calcPr fullCalcOnLoad="1"/>
</workbook>
</file>

<file path=xl/sharedStrings.xml><?xml version="1.0" encoding="utf-8"?>
<sst xmlns="http://schemas.openxmlformats.org/spreadsheetml/2006/main" count="30" uniqueCount="19">
  <si>
    <t>Provisional</t>
  </si>
  <si>
    <t xml:space="preserve">Total </t>
  </si>
  <si>
    <t xml:space="preserve">   o/w IMF SDR Allocations</t>
  </si>
  <si>
    <t>&gt; 1 - 5 years</t>
  </si>
  <si>
    <t>Up to 1 year</t>
  </si>
  <si>
    <t>&gt; 5 years</t>
  </si>
  <si>
    <t>Actual</t>
  </si>
  <si>
    <t>Rs million</t>
  </si>
  <si>
    <t xml:space="preserve">Note: All figures are as at end of the period </t>
  </si>
  <si>
    <t xml:space="preserve">            </t>
  </si>
  <si>
    <t>2 - Represent capital repayment due</t>
  </si>
  <si>
    <r>
      <t>Table 7 - Budgetary Central Government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External Debt by Remaining Maturities</t>
    </r>
    <r>
      <rPr>
        <b/>
        <vertAlign val="superscript"/>
        <sz val="12"/>
        <rFont val="Times New Roman"/>
        <family val="1"/>
      </rPr>
      <t>2</t>
    </r>
  </si>
  <si>
    <t>1 - Includes long term debt liability in respect of IMF SDR Allocations and investment in Government securities held by non-residents</t>
  </si>
  <si>
    <t>3 - Include Extra Budgetary Units</t>
  </si>
  <si>
    <t xml:space="preserve">Up to 1 year </t>
  </si>
  <si>
    <r>
      <t>Public Enterprises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External Debt by Remaining Maturities</t>
    </r>
  </si>
  <si>
    <t>Dec 2020</t>
  </si>
  <si>
    <t>Mar 2021</t>
  </si>
  <si>
    <t>Jun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</si>
</sst>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[$-409]mmm\-yy;@"/>
    <numFmt numFmtId="179" formatCode="0.0"/>
    <numFmt numFmtId="180" formatCode="_(* #,##0.0_);_(* \(#,##0.0\);_(* &quot;-&quot;??_);_(@_)"/>
    <numFmt numFmtId="181" formatCode="#,##0;[Red]#,##0"/>
    <numFmt numFmtId="182" formatCode="_(* #,##0_);_(* \(#,##0\);_(* &quot;-&quot;??_);_(@_)"/>
    <numFmt numFmtId="183" formatCode="#,##0.0;[Red]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" fillId="33" borderId="0" xfId="56" applyFont="1" applyFill="1">
      <alignment/>
      <protection/>
    </xf>
    <xf numFmtId="0" fontId="4" fillId="33" borderId="0" xfId="56" applyFont="1" applyFill="1" applyBorder="1" applyAlignment="1">
      <alignment horizontal="center"/>
      <protection/>
    </xf>
    <xf numFmtId="178" fontId="3" fillId="33" borderId="10" xfId="56" applyNumberFormat="1" applyFont="1" applyFill="1" applyBorder="1" applyAlignment="1" quotePrefix="1">
      <alignment horizontal="center"/>
      <protection/>
    </xf>
    <xf numFmtId="0" fontId="3" fillId="33" borderId="11" xfId="56" applyFont="1" applyFill="1" applyBorder="1" applyAlignment="1">
      <alignment horizontal="center"/>
      <protection/>
    </xf>
    <xf numFmtId="0" fontId="3" fillId="33" borderId="10" xfId="56" applyFont="1" applyFill="1" applyBorder="1" applyAlignment="1">
      <alignment horizontal="right"/>
      <protection/>
    </xf>
    <xf numFmtId="0" fontId="3" fillId="33" borderId="12" xfId="56" applyFont="1" applyFill="1" applyBorder="1" applyAlignment="1">
      <alignment horizontal="center"/>
      <protection/>
    </xf>
    <xf numFmtId="181" fontId="3" fillId="33" borderId="12" xfId="56" applyNumberFormat="1" applyFont="1" applyFill="1" applyBorder="1">
      <alignment/>
      <protection/>
    </xf>
    <xf numFmtId="0" fontId="42" fillId="33" borderId="12" xfId="0" applyFont="1" applyFill="1" applyBorder="1" applyAlignment="1">
      <alignment/>
    </xf>
    <xf numFmtId="181" fontId="42" fillId="33" borderId="12" xfId="0" applyNumberFormat="1" applyFont="1" applyFill="1" applyBorder="1" applyAlignment="1">
      <alignment/>
    </xf>
    <xf numFmtId="0" fontId="4" fillId="33" borderId="12" xfId="56" applyFont="1" applyFill="1" applyBorder="1" applyAlignment="1">
      <alignment horizontal="left" indent="1"/>
      <protection/>
    </xf>
    <xf numFmtId="0" fontId="6" fillId="33" borderId="11" xfId="0" applyFont="1" applyFill="1" applyBorder="1" applyAlignment="1">
      <alignment horizontal="left" indent="1"/>
    </xf>
    <xf numFmtId="0" fontId="4" fillId="33" borderId="10" xfId="56" applyFont="1" applyFill="1" applyBorder="1">
      <alignment/>
      <protection/>
    </xf>
    <xf numFmtId="0" fontId="4" fillId="33" borderId="11" xfId="56" applyFont="1" applyFill="1" applyBorder="1" applyAlignment="1">
      <alignment horizontal="left" indent="1"/>
      <protection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81" fontId="7" fillId="0" borderId="11" xfId="56" applyNumberFormat="1" applyFont="1" applyFill="1" applyBorder="1">
      <alignment/>
      <protection/>
    </xf>
    <xf numFmtId="181" fontId="42" fillId="0" borderId="13" xfId="0" applyNumberFormat="1" applyFont="1" applyFill="1" applyBorder="1" applyAlignment="1">
      <alignment/>
    </xf>
    <xf numFmtId="181" fontId="4" fillId="0" borderId="12" xfId="56" applyNumberFormat="1" applyFont="1" applyFill="1" applyBorder="1">
      <alignment/>
      <protection/>
    </xf>
    <xf numFmtId="0" fontId="42" fillId="33" borderId="0" xfId="0" applyFont="1" applyFill="1" applyAlignment="1">
      <alignment/>
    </xf>
    <xf numFmtId="181" fontId="4" fillId="0" borderId="13" xfId="56" applyNumberFormat="1" applyFont="1" applyFill="1" applyBorder="1">
      <alignment/>
      <protection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7" fillId="33" borderId="0" xfId="57" applyFont="1" applyFill="1" applyAlignment="1">
      <alignment horizontal="left" vertical="center" wrapText="1"/>
      <protection/>
    </xf>
    <xf numFmtId="0" fontId="4" fillId="33" borderId="14" xfId="56" applyFont="1" applyFill="1" applyBorder="1">
      <alignment/>
      <protection/>
    </xf>
    <xf numFmtId="0" fontId="4" fillId="33" borderId="12" xfId="56" applyFont="1" applyFill="1" applyBorder="1">
      <alignment/>
      <protection/>
    </xf>
    <xf numFmtId="0" fontId="5" fillId="33" borderId="0" xfId="56" applyFont="1" applyFill="1" applyAlignment="1">
      <alignment horizontal="center" vertical="center" wrapText="1"/>
      <protection/>
    </xf>
    <xf numFmtId="0" fontId="42" fillId="33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tock310309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1" sqref="A31"/>
    </sheetView>
  </sheetViews>
  <sheetFormatPr defaultColWidth="9.140625" defaultRowHeight="15"/>
  <cols>
    <col min="1" max="1" width="45.8515625" style="1" customWidth="1"/>
    <col min="2" max="3" width="11.140625" style="1" customWidth="1"/>
    <col min="4" max="4" width="11.57421875" style="1" bestFit="1" customWidth="1"/>
    <col min="5" max="16384" width="9.140625" style="1" customWidth="1"/>
  </cols>
  <sheetData>
    <row r="1" spans="1:4" ht="36.75" customHeight="1">
      <c r="A1" s="27" t="s">
        <v>11</v>
      </c>
      <c r="B1" s="27"/>
      <c r="C1" s="27"/>
      <c r="D1" s="27"/>
    </row>
    <row r="2" spans="1:4" ht="17.25" customHeight="1">
      <c r="A2" s="2"/>
      <c r="B2" s="3"/>
      <c r="C2" s="3"/>
      <c r="D2" s="3" t="s">
        <v>7</v>
      </c>
    </row>
    <row r="3" spans="1:4" ht="13.5">
      <c r="A3" s="13"/>
      <c r="B3" s="4" t="s">
        <v>16</v>
      </c>
      <c r="C3" s="4" t="s">
        <v>17</v>
      </c>
      <c r="D3" s="4" t="s">
        <v>18</v>
      </c>
    </row>
    <row r="4" spans="1:4" ht="13.5">
      <c r="A4" s="26"/>
      <c r="B4" s="5" t="s">
        <v>6</v>
      </c>
      <c r="C4" s="5" t="s">
        <v>6</v>
      </c>
      <c r="D4" s="5" t="s">
        <v>0</v>
      </c>
    </row>
    <row r="5" spans="1:4" ht="13.5">
      <c r="A5" s="25"/>
      <c r="B5" s="6"/>
      <c r="C5" s="6"/>
      <c r="D5" s="6"/>
    </row>
    <row r="6" spans="1:4" ht="13.5">
      <c r="A6" s="7" t="s">
        <v>1</v>
      </c>
      <c r="B6" s="8">
        <f>B8+B10+B12</f>
        <v>68736</v>
      </c>
      <c r="C6" s="8">
        <f>C8+C10+C12</f>
        <v>83459.15000000001</v>
      </c>
      <c r="D6" s="8">
        <f>D8+D10+D12</f>
        <v>85319.85</v>
      </c>
    </row>
    <row r="7" spans="1:4" ht="13.5">
      <c r="A7" s="9"/>
      <c r="B7" s="10"/>
      <c r="C7" s="10"/>
      <c r="D7" s="10"/>
    </row>
    <row r="8" spans="1:4" ht="13.5">
      <c r="A8" s="11" t="s">
        <v>14</v>
      </c>
      <c r="B8" s="18">
        <f>4853+24.6</f>
        <v>4877.6</v>
      </c>
      <c r="C8" s="18">
        <f>594.3+1747.8+591.6+1686.8+24.6</f>
        <v>4645.1</v>
      </c>
      <c r="D8" s="18">
        <f>4297+21.7</f>
        <v>4318.7</v>
      </c>
    </row>
    <row r="9" spans="1:4" ht="13.5">
      <c r="A9" s="11"/>
      <c r="B9" s="18"/>
      <c r="C9" s="18"/>
      <c r="D9" s="18"/>
    </row>
    <row r="10" spans="1:4" ht="13.5">
      <c r="A10" s="11" t="s">
        <v>3</v>
      </c>
      <c r="B10" s="19">
        <f>5414+4470+4114+4048+5670.55+3229.65</f>
        <v>26946.2</v>
      </c>
      <c r="C10" s="19">
        <f>591.4+2566.9+591.5+1596.4+660.1+1446.4+772.7+1319.5+772.8+1260.1+772.9+1656.1+676.3+1566.4+1116.4+1425.7+6773.1+6323.45</f>
        <v>31888.150000000005</v>
      </c>
      <c r="D10" s="19">
        <f>5037+4825+4863+5562+5666.35+5943.15</f>
        <v>31896.5</v>
      </c>
    </row>
    <row r="11" spans="1:4" ht="13.5">
      <c r="A11" s="11"/>
      <c r="B11" s="18"/>
      <c r="C11" s="18"/>
      <c r="D11" s="18"/>
    </row>
    <row r="12" spans="1:4" ht="13.5">
      <c r="A12" s="11" t="s">
        <v>5</v>
      </c>
      <c r="B12" s="21">
        <f>31052+349.2+B13</f>
        <v>36912.2</v>
      </c>
      <c r="C12" s="21">
        <f>39453.9+1894+C13</f>
        <v>46925.9</v>
      </c>
      <c r="D12" s="21">
        <f>41314+1902.25+D13</f>
        <v>49104.65</v>
      </c>
    </row>
    <row r="13" spans="1:4" ht="19.5" customHeight="1">
      <c r="A13" s="12" t="s">
        <v>2</v>
      </c>
      <c r="B13" s="17">
        <v>5511</v>
      </c>
      <c r="C13" s="17">
        <v>5578</v>
      </c>
      <c r="D13" s="17">
        <v>5888.4</v>
      </c>
    </row>
    <row r="15" spans="1:4" ht="19.5" customHeight="1">
      <c r="A15" s="27" t="s">
        <v>15</v>
      </c>
      <c r="B15" s="27"/>
      <c r="C15" s="27"/>
      <c r="D15" s="27"/>
    </row>
    <row r="16" spans="2:4" ht="17.25" customHeight="1">
      <c r="B16" s="3"/>
      <c r="C16" s="3"/>
      <c r="D16" s="3" t="s">
        <v>7</v>
      </c>
    </row>
    <row r="17" spans="1:4" ht="17.25" customHeight="1">
      <c r="A17" s="13"/>
      <c r="B17" s="4" t="s">
        <v>16</v>
      </c>
      <c r="C17" s="4" t="s">
        <v>17</v>
      </c>
      <c r="D17" s="4" t="s">
        <v>18</v>
      </c>
    </row>
    <row r="18" spans="1:4" ht="13.5">
      <c r="A18" s="9"/>
      <c r="B18" s="5" t="s">
        <v>6</v>
      </c>
      <c r="C18" s="5" t="s">
        <v>6</v>
      </c>
      <c r="D18" s="5" t="s">
        <v>0</v>
      </c>
    </row>
    <row r="19" spans="1:4" ht="13.5">
      <c r="A19" s="9"/>
      <c r="B19" s="6"/>
      <c r="C19" s="6"/>
      <c r="D19" s="6"/>
    </row>
    <row r="20" spans="1:4" ht="13.5">
      <c r="A20" s="7" t="s">
        <v>1</v>
      </c>
      <c r="B20" s="8">
        <f>B22+B24+B26</f>
        <v>22517</v>
      </c>
      <c r="C20" s="8">
        <f>C22+C24+C26</f>
        <v>23469</v>
      </c>
      <c r="D20" s="8">
        <f>D22+D24+D26</f>
        <v>25540</v>
      </c>
    </row>
    <row r="21" spans="1:4" ht="13.5">
      <c r="A21" s="9"/>
      <c r="B21" s="10"/>
      <c r="C21" s="10"/>
      <c r="D21" s="10"/>
    </row>
    <row r="22" spans="1:4" ht="13.5">
      <c r="A22" s="11" t="s">
        <v>4</v>
      </c>
      <c r="B22" s="18">
        <v>1838</v>
      </c>
      <c r="C22" s="18">
        <f>206.5+736+193.3+668.6</f>
        <v>1804.4</v>
      </c>
      <c r="D22" s="18">
        <v>1816</v>
      </c>
    </row>
    <row r="23" spans="1:4" ht="13.5">
      <c r="A23" s="11"/>
      <c r="B23" s="18"/>
      <c r="C23" s="18"/>
      <c r="D23" s="18"/>
    </row>
    <row r="24" spans="1:4" ht="13.5">
      <c r="A24" s="11" t="s">
        <v>3</v>
      </c>
      <c r="B24" s="18">
        <f>1549+1522+1914+1718</f>
        <v>6703</v>
      </c>
      <c r="C24" s="18">
        <f>125.8+668.6+125.8+655.2+125.8+655.2+125.8+708.2+125.8+1000.4+125.8+1019.6+125.8+467.9+125.8+461.1</f>
        <v>6642.600000000001</v>
      </c>
      <c r="D24" s="18">
        <f>1658+1700+2391+2092</f>
        <v>7841</v>
      </c>
    </row>
    <row r="25" spans="1:4" ht="13.5">
      <c r="A25" s="11"/>
      <c r="B25" s="18"/>
      <c r="C25" s="18"/>
      <c r="D25" s="18"/>
    </row>
    <row r="26" spans="1:4" ht="13.5">
      <c r="A26" s="11" t="s">
        <v>5</v>
      </c>
      <c r="B26" s="21">
        <f>22517-B22-B24</f>
        <v>13976</v>
      </c>
      <c r="C26" s="21">
        <f>23469-C22-C24</f>
        <v>15021.999999999996</v>
      </c>
      <c r="D26" s="21">
        <v>15883</v>
      </c>
    </row>
    <row r="27" spans="1:4" ht="13.5">
      <c r="A27" s="14"/>
      <c r="B27" s="15"/>
      <c r="C27" s="15"/>
      <c r="D27" s="15"/>
    </row>
    <row r="28" ht="11.25" customHeight="1">
      <c r="A28" s="16"/>
    </row>
    <row r="29" ht="16.5" customHeight="1">
      <c r="A29" s="24" t="s">
        <v>8</v>
      </c>
    </row>
    <row r="30" spans="1:4" s="20" customFormat="1" ht="28.5" customHeight="1">
      <c r="A30" s="28" t="s">
        <v>12</v>
      </c>
      <c r="B30" s="28"/>
      <c r="C30" s="28"/>
      <c r="D30" s="28"/>
    </row>
    <row r="31" ht="15.75" customHeight="1">
      <c r="A31" s="23" t="s">
        <v>10</v>
      </c>
    </row>
    <row r="32" ht="15" customHeight="1">
      <c r="A32" s="23" t="s">
        <v>13</v>
      </c>
    </row>
    <row r="33" ht="13.5">
      <c r="A33" s="22"/>
    </row>
    <row r="35" ht="13.5">
      <c r="A35" s="20" t="s">
        <v>9</v>
      </c>
    </row>
  </sheetData>
  <sheetProtection/>
  <mergeCells count="3">
    <mergeCell ref="A1:D1"/>
    <mergeCell ref="A15:D15"/>
    <mergeCell ref="A30:D30"/>
  </mergeCells>
  <printOptions/>
  <pageMargins left="0.82" right="0.25" top="0.7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Mohajur</cp:lastModifiedBy>
  <cp:lastPrinted>2021-07-26T08:01:39Z</cp:lastPrinted>
  <dcterms:created xsi:type="dcterms:W3CDTF">2011-06-06T11:00:29Z</dcterms:created>
  <dcterms:modified xsi:type="dcterms:W3CDTF">2021-07-26T08:01:46Z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