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-23" sheetId="1" r:id="rId1"/>
  </sheets>
  <definedNames>
    <definedName name="_xlnm.Print_Area" localSheetId="0">'Dec-23'!$A$1:$D$31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<sst xmlns="http://schemas.openxmlformats.org/spreadsheetml/2006/main" count="28" uniqueCount="16">
  <si>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Total </t>
  </si>
  <si>
    <t xml:space="preserve">   o/w IMF SDR Allocations</t>
  </si>
  <si>
    <t>&gt; 1 - 5 years</t>
  </si>
  <si>
    <t>Up to 1 year</t>
  </si>
  <si>
    <t>&gt; 5 years</t>
  </si>
  <si>
    <t>Actual</t>
  </si>
  <si>
    <t>Rs million</t>
  </si>
  <si>
    <t xml:space="preserve">Note: All figures are as at end of the period </t>
  </si>
  <si>
    <t xml:space="preserve">            </t>
  </si>
  <si>
    <t>Provisional</t>
  </si>
  <si>
    <t>1 - Represent capital repayment due</t>
  </si>
  <si>
    <r>
      <t>Table 7 - Budgetary Central Government External Debt by Remaining Maturities</t>
    </r>
    <r>
      <rPr>
        <b/>
        <vertAlign val="superscript"/>
        <sz val="12"/>
        <rFont val="Times New Roman"/>
        <family val="1"/>
      </rPr>
      <t>1</t>
    </r>
  </si>
  <si>
    <t>Jun 2023</t>
  </si>
  <si>
    <t>Sep 2023</t>
  </si>
  <si>
    <r>
      <t>Public Enterprises</t>
    </r>
    <r>
      <rPr>
        <b/>
        <sz val="12"/>
        <rFont val="Times New Roman"/>
        <family val="1"/>
      </rPr>
      <t xml:space="preserve"> External Debt by Remaining Maturities</t>
    </r>
  </si>
  <si>
    <t>Dec 2023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</si>
</sst>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[$-409]mmm\-yy;@"/>
    <numFmt numFmtId="179" formatCode="0.0"/>
    <numFmt numFmtId="180" formatCode="_(* #,##0.0_);_(* \(#,##0.0\);_(* &quot;-&quot;??_);_(@_)"/>
    <numFmt numFmtId="181" formatCode="#,##0;[Red]#,##0"/>
    <numFmt numFmtId="182" formatCode="_(* #,##0_);_(* \(#,##0\);_(* &quot;-&quot;??_);_(@_)"/>
    <numFmt numFmtId="183" formatCode="#,##0.0;[Red]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3" borderId="0" xfId="57" applyFont="1" applyFill="1">
      <alignment/>
      <protection/>
    </xf>
    <xf numFmtId="0" fontId="4" fillId="33" borderId="0" xfId="57" applyFont="1" applyFill="1" applyBorder="1" applyAlignment="1">
      <alignment horizontal="center"/>
      <protection/>
    </xf>
    <xf numFmtId="178" fontId="3" fillId="33" borderId="10" xfId="57" applyNumberFormat="1" applyFont="1" applyFill="1" applyBorder="1" applyAlignment="1" quotePrefix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right"/>
      <protection/>
    </xf>
    <xf numFmtId="0" fontId="3" fillId="33" borderId="12" xfId="57" applyFont="1" applyFill="1" applyBorder="1" applyAlignment="1">
      <alignment horizontal="center"/>
      <protection/>
    </xf>
    <xf numFmtId="181" fontId="3" fillId="33" borderId="12" xfId="57" applyNumberFormat="1" applyFont="1" applyFill="1" applyBorder="1">
      <alignment/>
      <protection/>
    </xf>
    <xf numFmtId="0" fontId="42" fillId="33" borderId="12" xfId="0" applyFont="1" applyFill="1" applyBorder="1" applyAlignment="1">
      <alignment/>
    </xf>
    <xf numFmtId="181" fontId="42" fillId="33" borderId="12" xfId="0" applyNumberFormat="1" applyFont="1" applyFill="1" applyBorder="1" applyAlignment="1">
      <alignment/>
    </xf>
    <xf numFmtId="0" fontId="4" fillId="33" borderId="12" xfId="57" applyFont="1" applyFill="1" applyBorder="1" applyAlignment="1">
      <alignment horizontal="left" indent="1"/>
      <protection/>
    </xf>
    <xf numFmtId="0" fontId="6" fillId="33" borderId="11" xfId="0" applyFont="1" applyFill="1" applyBorder="1" applyAlignment="1">
      <alignment horizontal="left" indent="1"/>
    </xf>
    <xf numFmtId="0" fontId="4" fillId="33" borderId="10" xfId="57" applyFont="1" applyFill="1" applyBorder="1">
      <alignment/>
      <protection/>
    </xf>
    <xf numFmtId="0" fontId="4" fillId="33" borderId="11" xfId="57" applyFont="1" applyFill="1" applyBorder="1" applyAlignment="1">
      <alignment horizontal="left" indent="1"/>
      <protection/>
    </xf>
    <xf numFmtId="0" fontId="42" fillId="33" borderId="1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81" fontId="7" fillId="0" borderId="11" xfId="57" applyNumberFormat="1" applyFont="1" applyFill="1" applyBorder="1">
      <alignment/>
      <protection/>
    </xf>
    <xf numFmtId="181" fontId="42" fillId="0" borderId="13" xfId="0" applyNumberFormat="1" applyFont="1" applyFill="1" applyBorder="1" applyAlignment="1">
      <alignment/>
    </xf>
    <xf numFmtId="181" fontId="4" fillId="0" borderId="12" xfId="57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181" fontId="4" fillId="0" borderId="13" xfId="57" applyNumberFormat="1" applyFont="1" applyFill="1" applyBorder="1">
      <alignment/>
      <protection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7" fillId="33" borderId="0" xfId="58" applyFont="1" applyFill="1" applyAlignment="1">
      <alignment horizontal="left" vertical="center" wrapText="1"/>
      <protection/>
    </xf>
    <xf numFmtId="0" fontId="4" fillId="33" borderId="14" xfId="57" applyFont="1" applyFill="1" applyBorder="1">
      <alignment/>
      <protection/>
    </xf>
    <xf numFmtId="0" fontId="4" fillId="33" borderId="12" xfId="57" applyFont="1" applyFill="1" applyBorder="1">
      <alignment/>
      <protection/>
    </xf>
    <xf numFmtId="0" fontId="5" fillId="33" borderId="0" xfId="57" applyFont="1" applyFill="1" applyAlignment="1">
      <alignment horizontal="center" vertical="center" wrapText="1"/>
      <protection/>
    </xf>
    <xf numFmtId="0" fontId="42" fillId="33" borderId="0" xfId="0" applyFont="1" applyFill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tock310309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9" sqref="A9"/>
    </sheetView>
  </sheetViews>
  <sheetFormatPr defaultColWidth="9.140625" defaultRowHeight="15"/>
  <cols>
    <col min="1" max="1" width="45.8515625" style="1" customWidth="1"/>
    <col min="2" max="2" width="11.140625" style="1" customWidth="1"/>
    <col min="3" max="3" width="11.28125" style="1" customWidth="1"/>
    <col min="4" max="4" width="12.421875" style="1" customWidth="1"/>
    <col min="5" max="16384" width="9.140625" style="1" customWidth="1"/>
  </cols>
  <sheetData>
    <row r="1" spans="1:4" ht="36.75" customHeight="1">
      <c r="A1" s="27" t="s">
        <v>11</v>
      </c>
      <c r="B1" s="27"/>
      <c r="C1" s="27"/>
      <c r="D1" s="27"/>
    </row>
    <row r="2" spans="1:4" ht="17.25" customHeight="1">
      <c r="A2" s="2"/>
      <c r="B2" s="3"/>
      <c r="C2" s="3"/>
      <c r="D2" s="3" t="s">
        <v>6</v>
      </c>
    </row>
    <row r="3" spans="1:4" ht="15">
      <c r="A3" s="13"/>
      <c r="B3" s="4" t="s">
        <v>12</v>
      </c>
      <c r="C3" s="4" t="s">
        <v>13</v>
      </c>
      <c r="D3" s="4" t="s">
        <v>15</v>
      </c>
    </row>
    <row r="4" spans="1:4" ht="15">
      <c r="A4" s="26"/>
      <c r="B4" s="5" t="s">
        <v>5</v>
      </c>
      <c r="C4" s="5" t="s">
        <v>5</v>
      </c>
      <c r="D4" s="5" t="s">
        <v>9</v>
      </c>
    </row>
    <row r="5" spans="1:4" ht="15">
      <c r="A5" s="25"/>
      <c r="B5" s="6"/>
      <c r="C5" s="6"/>
      <c r="D5" s="6"/>
    </row>
    <row r="6" spans="1:4" ht="15">
      <c r="A6" s="7" t="s">
        <v>0</v>
      </c>
      <c r="B6" s="8">
        <f>B8+B10+B12</f>
        <v>83873.75</v>
      </c>
      <c r="C6" s="8">
        <f>C8+C10+C12</f>
        <v>79518.25</v>
      </c>
      <c r="D6" s="8">
        <f>D8+D10+D12</f>
        <v>83783.95</v>
      </c>
    </row>
    <row r="7" spans="1:4" ht="15">
      <c r="A7" s="9"/>
      <c r="B7" s="10"/>
      <c r="C7" s="10"/>
      <c r="D7" s="10"/>
    </row>
    <row r="8" spans="1:4" ht="18">
      <c r="A8" s="11" t="s">
        <v>3</v>
      </c>
      <c r="B8" s="18">
        <f>3698+77.1</f>
        <v>3775.1</v>
      </c>
      <c r="C8" s="18">
        <f>929.1+878.7+793.3+785.6+35.35</f>
        <v>3422.05</v>
      </c>
      <c r="D8" s="18">
        <f>3260+46</f>
        <v>3306</v>
      </c>
    </row>
    <row r="9" spans="1:4" ht="15">
      <c r="A9" s="11"/>
      <c r="B9" s="18"/>
      <c r="C9" s="18"/>
      <c r="D9" s="18"/>
    </row>
    <row r="10" spans="1:4" ht="15">
      <c r="A10" s="11" t="s">
        <v>2</v>
      </c>
      <c r="B10" s="19">
        <f>3804+4650+4693+4790+50.8+44.75</f>
        <v>18032.55</v>
      </c>
      <c r="C10" s="19">
        <f>793.4+1187.2+697.7+1123.4+997.8+1214.8+989.1+1124.6+988.8+1325+988.9+1053+988.9+1117.7+1401.3+1025+57.35+44.75</f>
        <v>17118.699999999997</v>
      </c>
      <c r="D10" s="19">
        <f>4049+4371+4434+5454+105.35+30.25</f>
        <v>18443.6</v>
      </c>
    </row>
    <row r="11" spans="1:4" ht="15">
      <c r="A11" s="11"/>
      <c r="B11" s="18"/>
      <c r="C11" s="18"/>
      <c r="D11" s="18"/>
    </row>
    <row r="12" spans="1:4" ht="15">
      <c r="A12" s="11" t="s">
        <v>4</v>
      </c>
      <c r="B12" s="21">
        <f>47554+B13+238.1</f>
        <v>62066.1</v>
      </c>
      <c r="C12" s="21">
        <f>45101+228.5+C13</f>
        <v>58977.5</v>
      </c>
      <c r="D12" s="21">
        <f>47945+234.35+D13</f>
        <v>62034.35</v>
      </c>
    </row>
    <row r="13" spans="1:4" ht="19.5" customHeight="1">
      <c r="A13" s="12" t="s">
        <v>1</v>
      </c>
      <c r="B13" s="17">
        <v>14274</v>
      </c>
      <c r="C13" s="17">
        <v>13648</v>
      </c>
      <c r="D13" s="17">
        <v>13855</v>
      </c>
    </row>
    <row r="15" spans="1:4" ht="19.5" customHeight="1">
      <c r="A15" s="27" t="s">
        <v>14</v>
      </c>
      <c r="B15" s="27"/>
      <c r="C15" s="27"/>
      <c r="D15" s="27"/>
    </row>
    <row r="16" spans="2:4" ht="17.25" customHeight="1">
      <c r="B16" s="3"/>
      <c r="C16" s="3"/>
      <c r="D16" s="3" t="s">
        <v>6</v>
      </c>
    </row>
    <row r="17" spans="1:4" ht="17.25" customHeight="1">
      <c r="A17" s="13"/>
      <c r="B17" s="4" t="s">
        <v>12</v>
      </c>
      <c r="C17" s="4" t="s">
        <v>13</v>
      </c>
      <c r="D17" s="4" t="s">
        <v>15</v>
      </c>
    </row>
    <row r="18" spans="1:4" ht="15">
      <c r="A18" s="9"/>
      <c r="B18" s="5" t="s">
        <v>5</v>
      </c>
      <c r="C18" s="5" t="s">
        <v>5</v>
      </c>
      <c r="D18" s="5" t="s">
        <v>9</v>
      </c>
    </row>
    <row r="19" spans="1:4" ht="15">
      <c r="A19" s="9"/>
      <c r="B19" s="6"/>
      <c r="C19" s="6"/>
      <c r="D19" s="6"/>
    </row>
    <row r="20" spans="1:4" ht="15">
      <c r="A20" s="7" t="s">
        <v>0</v>
      </c>
      <c r="B20" s="8">
        <f>B22+B24+B26</f>
        <v>31394</v>
      </c>
      <c r="C20" s="8">
        <f>C22+C24+C26</f>
        <v>29519.199999999997</v>
      </c>
      <c r="D20" s="8">
        <f>D22+D24+D26</f>
        <v>29486.4</v>
      </c>
    </row>
    <row r="21" spans="1:4" ht="15">
      <c r="A21" s="9"/>
      <c r="B21" s="10"/>
      <c r="C21" s="10"/>
      <c r="D21" s="10"/>
    </row>
    <row r="22" spans="1:4" ht="15">
      <c r="A22" s="11" t="s">
        <v>3</v>
      </c>
      <c r="B22" s="18">
        <v>1771</v>
      </c>
      <c r="C22" s="18">
        <f>138.2+734.7+138.2+1055.5</f>
        <v>2066.6000000000004</v>
      </c>
      <c r="D22" s="18">
        <v>2046</v>
      </c>
    </row>
    <row r="23" spans="1:4" ht="15">
      <c r="A23" s="11"/>
      <c r="B23" s="18"/>
      <c r="C23" s="18"/>
      <c r="D23" s="18"/>
    </row>
    <row r="24" spans="1:4" ht="15">
      <c r="A24" s="11" t="s">
        <v>2</v>
      </c>
      <c r="B24" s="18">
        <f>2465+1261+3000+3000</f>
        <v>9726</v>
      </c>
      <c r="C24" s="18">
        <f>138.2+1076.6+138.2+492.8+138.2+463.4+138.2+1094.6+138.2+1094.6+138.2+1094.6+138.2+1612.9+377.8+1612.9</f>
        <v>9887.599999999999</v>
      </c>
      <c r="D24" s="18">
        <f>1827.2+1815.9+2440.8+2440.8</f>
        <v>8524.7</v>
      </c>
    </row>
    <row r="25" spans="1:4" ht="15">
      <c r="A25" s="11"/>
      <c r="B25" s="18"/>
      <c r="C25" s="18"/>
      <c r="D25" s="18"/>
    </row>
    <row r="26" spans="1:4" ht="15">
      <c r="A26" s="11" t="s">
        <v>4</v>
      </c>
      <c r="B26" s="21">
        <f>19371+526</f>
        <v>19897</v>
      </c>
      <c r="C26" s="21">
        <v>17565</v>
      </c>
      <c r="D26" s="21">
        <f>18912.3+3.4</f>
        <v>18915.7</v>
      </c>
    </row>
    <row r="27" spans="1:4" ht="15">
      <c r="A27" s="14"/>
      <c r="B27" s="15"/>
      <c r="C27" s="15"/>
      <c r="D27" s="15"/>
    </row>
    <row r="28" ht="11.25" customHeight="1">
      <c r="A28" s="16"/>
    </row>
    <row r="29" ht="16.5" customHeight="1">
      <c r="A29" s="24" t="s">
        <v>7</v>
      </c>
    </row>
    <row r="30" ht="15.75" customHeight="1">
      <c r="A30" s="23" t="s">
        <v>10</v>
      </c>
    </row>
    <row r="31" spans="1:4" ht="15" customHeight="1">
      <c r="A31" s="28"/>
      <c r="B31" s="28"/>
      <c r="C31" s="28"/>
      <c r="D31" s="28"/>
    </row>
    <row r="32" ht="15">
      <c r="A32" s="22"/>
    </row>
    <row r="34" ht="15">
      <c r="A34" s="20" t="s">
        <v>8</v>
      </c>
    </row>
  </sheetData>
  <sheetProtection/>
  <mergeCells count="3">
    <mergeCell ref="A1:D1"/>
    <mergeCell ref="A15:D15"/>
    <mergeCell ref="A31:D31"/>
  </mergeCells>
  <printOptions/>
  <pageMargins left="0.82" right="0.25" top="0.7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2024-01-26T05:16:15Z</cp:lastPrinted>
  <dcterms:created xsi:type="dcterms:W3CDTF">2011-06-06T11:00:29Z</dcterms:created>
  <dcterms:modified xsi:type="dcterms:W3CDTF">2024-01-26T10:07:42Z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